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<sst xmlns="http://schemas.openxmlformats.org/spreadsheetml/2006/main" count="68" uniqueCount="57">
  <si>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</si>
  <si>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</si>
  <si>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</si>
  <si>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</si>
  <si>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</si>
  <si>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</si>
  <si>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</si>
  <si>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</si>
  <si>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</si>
  <si>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</si>
  <si>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</si>
  <si>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</si>
  <si>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</si>
  <si>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</si>
  <si>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</si>
  <si>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</si>
  <si>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</si>
  <si>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</si>
  <si>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</si>
  <si>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</si>
  <si>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</si>
  <si>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</si>
  <si>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</si>
  <si>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</si>
  <si>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</si>
  <si>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Предложение собственникам помещений в МКД ул. Сталеваров дом №70 </t>
  </si>
  <si>
    <t>* -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</si>
  <si>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</si>
  <si>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2635,2</t>
    </r>
  </si>
  <si>
    <t>1,58 руб/кв.м.  х 2635,2</t>
  </si>
  <si>
    <t>19,75 руб/кв.м.  х 2635,2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</si>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</sst>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27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4137.264</v>
      </c>
      <c r="E8" s="16">
        <f>ROUND(D8*12,5)</f>
        <v>49647.168</v>
      </c>
      <c r="F8" s="6"/>
      <c r="G8" s="7" t="s">
        <v>11</v>
      </c>
      <c r="H8" s="8">
        <f>D11</f>
        <v>60346.08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19.75*H9</f>
        <v>52045.2</v>
      </c>
      <c r="E9" s="16">
        <f>ROUND(D9*12,5)</f>
        <v>624542.4</v>
      </c>
      <c r="F9" s="6"/>
      <c r="G9" s="7" t="s">
        <v>17</v>
      </c>
      <c r="H9" s="5">
        <v>2635.2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12</v>
      </c>
      <c r="C10" s="5" t="s">
        <v>29</v>
      </c>
      <c r="D10" s="8">
        <f>1.58*H9</f>
        <v>4163.616</v>
      </c>
      <c r="E10" s="16">
        <f>ROUND(D10*12,5)</f>
        <v>49963.392</v>
      </c>
      <c r="F10" s="6"/>
      <c r="G10" s="7" t="s">
        <v>21</v>
      </c>
      <c r="H10" s="12">
        <f>H8/H9</f>
        <v>22.900000000000002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60346.08</v>
      </c>
      <c r="E11" s="16">
        <f>SUM(E8:E10)</f>
        <v>724152.96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26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7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33</v>
      </c>
      <c r="D4" s="19" t="s">
        <v>34</v>
      </c>
      <c r="E4" s="19" t="s">
        <v>18</v>
      </c>
    </row>
    <row r="5" spans="1:5" s="25" customFormat="1" ht="25.5" customHeight="1">
      <c r="A5" s="21">
        <v>1</v>
      </c>
      <c r="B5" s="22" t="s">
        <v>35</v>
      </c>
      <c r="C5" s="23">
        <v>0.67</v>
      </c>
      <c r="D5" s="24">
        <f>C5*Расчет!$H$9*12</f>
        <v>21187.008</v>
      </c>
      <c r="E5" s="22" t="s">
        <v>19</v>
      </c>
    </row>
    <row r="6" spans="1:5" s="25" customFormat="1" ht="30">
      <c r="A6" s="21">
        <v>2</v>
      </c>
      <c r="B6" s="22" t="s">
        <v>36</v>
      </c>
      <c r="C6" s="23">
        <f>SUM(C7:C10)</f>
        <v>6.7</v>
      </c>
      <c r="D6" s="23">
        <f>SUM(D7:D10)</f>
        <v>211870.08</v>
      </c>
      <c r="E6" s="22" t="s">
        <v>19</v>
      </c>
    </row>
    <row r="7" spans="1:5" ht="19.5" customHeight="1">
      <c r="A7" s="26" t="s">
        <v>37</v>
      </c>
      <c r="B7" s="27" t="s">
        <v>38</v>
      </c>
      <c r="C7" s="28">
        <v>0.24</v>
      </c>
      <c r="D7" s="29">
        <f>C7*Расчет!$H$9*12</f>
        <v>7589.376</v>
      </c>
      <c r="E7" s="27" t="s">
        <v>19</v>
      </c>
    </row>
    <row r="8" spans="1:5" ht="30">
      <c r="A8" s="26" t="s">
        <v>39</v>
      </c>
      <c r="B8" s="27" t="s">
        <v>40</v>
      </c>
      <c r="C8" s="30">
        <v>5.22</v>
      </c>
      <c r="D8" s="29">
        <f>C8*Расчет!$H$9*12</f>
        <v>165068.92799999999</v>
      </c>
      <c r="E8" s="27" t="s">
        <v>19</v>
      </c>
    </row>
    <row r="9" spans="1:5" ht="17.25" customHeight="1">
      <c r="A9" s="26" t="s">
        <v>41</v>
      </c>
      <c r="B9" s="27" t="s">
        <v>42</v>
      </c>
      <c r="C9" s="28">
        <v>0.69</v>
      </c>
      <c r="D9" s="29">
        <f>C9*Расчет!$H$9*12</f>
        <v>21819.456</v>
      </c>
      <c r="E9" s="27" t="s">
        <v>19</v>
      </c>
    </row>
    <row r="10" spans="1:5" ht="21.75" customHeight="1">
      <c r="A10" s="26" t="s">
        <v>43</v>
      </c>
      <c r="B10" s="27" t="s">
        <v>44</v>
      </c>
      <c r="C10" s="28">
        <v>0.55</v>
      </c>
      <c r="D10" s="29">
        <f>C10*Расчет!$H$9*12</f>
        <v>17392.32</v>
      </c>
      <c r="E10" s="27" t="s">
        <v>19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12.379999999999999</v>
      </c>
      <c r="D11" s="31">
        <f>SUM(D12:D15)</f>
        <v>391485.3119999999</v>
      </c>
      <c r="E11" s="22" t="s">
        <v>19</v>
      </c>
    </row>
    <row r="12" spans="1:5" ht="18" customHeight="1">
      <c r="A12" s="26" t="s">
        <v>46</v>
      </c>
      <c r="B12" s="27" t="s">
        <v>15</v>
      </c>
      <c r="C12" s="28">
        <v>5.28</v>
      </c>
      <c r="D12" s="29">
        <f>C12*Расчет!$H$9*12</f>
        <v>166966.272</v>
      </c>
      <c r="E12" s="27" t="s">
        <v>19</v>
      </c>
    </row>
    <row r="13" spans="1:5" ht="45">
      <c r="A13" s="26" t="s">
        <v>47</v>
      </c>
      <c r="B13" s="27" t="s">
        <v>48</v>
      </c>
      <c r="C13" s="28">
        <v>5.86</v>
      </c>
      <c r="D13" s="29">
        <f>C13*Расчет!$H$9*12</f>
        <v>185307.264</v>
      </c>
      <c r="E13" s="27" t="s">
        <v>19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6324.48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32887.295999999995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49647.168000000005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1.58</v>
      </c>
      <c r="D17" s="24">
        <f>C17*Расчет!$H$9*12</f>
        <v>49963.392</v>
      </c>
      <c r="E17" s="22" t="s">
        <v>23</v>
      </c>
    </row>
    <row r="18" spans="1:5" s="25" customFormat="1" ht="16.5" customHeight="1">
      <c r="A18" s="31"/>
      <c r="B18" s="22" t="s">
        <v>56</v>
      </c>
      <c r="C18" s="23">
        <f>C5+C6+C11+C16+C17</f>
        <v>22.9</v>
      </c>
      <c r="D18" s="24">
        <f>D5+D6+D11+D16+D17</f>
        <v>724152.96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2022-12-26T08:58:55Z</dcterms:modified>
  <cp:category/>
  <cp:version/>
  <cp:contentType/>
  <cp:contentStatus/>
</cp:coreProperties>
</file>